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 activeTab="3"/>
  </bookViews>
  <sheets>
    <sheet name="Лист1" sheetId="1" r:id="rId1"/>
    <sheet name="Лист2" sheetId="2" r:id="rId2"/>
    <sheet name="Лист2 (2)" sheetId="4" r:id="rId3"/>
    <sheet name="Лист3" sheetId="3" r:id="rId4"/>
  </sheets>
  <definedNames>
    <definedName name="_xlnm.Print_Area" localSheetId="1">Лист2!$A$1:$J$13</definedName>
    <definedName name="_xlnm.Print_Area" localSheetId="3">Лист3!$A$1:$I$28</definedName>
  </definedNames>
  <calcPr calcId="145621"/>
</workbook>
</file>

<file path=xl/calcChain.xml><?xml version="1.0" encoding="utf-8"?>
<calcChain xmlns="http://schemas.openxmlformats.org/spreadsheetml/2006/main">
  <c r="C13" i="4" l="1"/>
  <c r="I13" i="2"/>
  <c r="J12" i="2"/>
  <c r="H12" i="2"/>
  <c r="H11" i="2"/>
  <c r="J10" i="2"/>
  <c r="H10" i="2"/>
  <c r="H9" i="2"/>
  <c r="H8" i="2"/>
  <c r="H7" i="2"/>
  <c r="H6" i="2"/>
  <c r="H5" i="2"/>
  <c r="H4" i="2"/>
  <c r="F13" i="2"/>
  <c r="G12" i="2"/>
  <c r="E12" i="2"/>
  <c r="E11" i="2"/>
  <c r="G10" i="2"/>
  <c r="E10" i="2"/>
  <c r="E9" i="2"/>
  <c r="E8" i="2"/>
  <c r="E7" i="2"/>
  <c r="E6" i="2"/>
  <c r="E5" i="2"/>
  <c r="E4" i="2"/>
  <c r="D12" i="2"/>
  <c r="D10" i="2"/>
  <c r="B12" i="2"/>
  <c r="B10" i="2"/>
  <c r="B11" i="2"/>
  <c r="B9" i="2"/>
  <c r="B8" i="2"/>
  <c r="B7" i="2"/>
  <c r="B6" i="2"/>
  <c r="B5" i="2"/>
  <c r="B4" i="2"/>
  <c r="B13" i="4" l="1"/>
  <c r="E13" i="2"/>
  <c r="G13" i="2"/>
  <c r="J13" i="2"/>
  <c r="H13" i="2"/>
  <c r="C13" i="2"/>
  <c r="B13" i="2" l="1"/>
  <c r="D13" i="2"/>
</calcChain>
</file>

<file path=xl/sharedStrings.xml><?xml version="1.0" encoding="utf-8"?>
<sst xmlns="http://schemas.openxmlformats.org/spreadsheetml/2006/main" count="291" uniqueCount="109">
  <si>
    <t>КФСР</t>
  </si>
  <si>
    <t>КЦСР</t>
  </si>
  <si>
    <t>КВР</t>
  </si>
  <si>
    <t>КОСГУ</t>
  </si>
  <si>
    <t>КВСР</t>
  </si>
  <si>
    <t>Доп ФК</t>
  </si>
  <si>
    <t>ДопЭк</t>
  </si>
  <si>
    <t>ДопКР</t>
  </si>
  <si>
    <t>Код цели</t>
  </si>
  <si>
    <t>0701</t>
  </si>
  <si>
    <t>22401S4110</t>
  </si>
  <si>
    <t>691</t>
  </si>
  <si>
    <t>244</t>
  </si>
  <si>
    <t>226</t>
  </si>
  <si>
    <t>000</t>
  </si>
  <si>
    <t>321</t>
  </si>
  <si>
    <t>01210430104110Ц</t>
  </si>
  <si>
    <t>500</t>
  </si>
  <si>
    <t>0500</t>
  </si>
  <si>
    <t>679 500,00</t>
  </si>
  <si>
    <t>Золотая рыбка</t>
  </si>
  <si>
    <t>22401S4040</t>
  </si>
  <si>
    <t>310</t>
  </si>
  <si>
    <t>343</t>
  </si>
  <si>
    <t>01210430104040Ц</t>
  </si>
  <si>
    <t>Грибок</t>
  </si>
  <si>
    <t>Сказка</t>
  </si>
  <si>
    <t>134 300,00</t>
  </si>
  <si>
    <t>22401S4030</t>
  </si>
  <si>
    <t>344</t>
  </si>
  <si>
    <t>01210430104030Ц</t>
  </si>
  <si>
    <t>Кораблик</t>
  </si>
  <si>
    <t>1 175 900,00</t>
  </si>
  <si>
    <t>Ягодка</t>
  </si>
  <si>
    <t>Управление образования</t>
  </si>
  <si>
    <t>1004</t>
  </si>
  <si>
    <t>22402S4100</t>
  </si>
  <si>
    <t>262</t>
  </si>
  <si>
    <t>319</t>
  </si>
  <si>
    <t>405 900,00</t>
  </si>
  <si>
    <t xml:space="preserve"> 405 900,00</t>
  </si>
  <si>
    <t>01210430104100Ц</t>
  </si>
  <si>
    <t>2025 год</t>
  </si>
  <si>
    <t>2026 год</t>
  </si>
  <si>
    <t>2027 год</t>
  </si>
  <si>
    <t>Малышок</t>
  </si>
  <si>
    <t>Аленушка</t>
  </si>
  <si>
    <t>Медвежонок</t>
  </si>
  <si>
    <t>Зол.рыбка</t>
  </si>
  <si>
    <t>Петушок</t>
  </si>
  <si>
    <t>ИТОГО</t>
  </si>
  <si>
    <t>0701 01402КУ420 111  211 000 000 202</t>
  </si>
  <si>
    <t>0701 01402КУ420 111  266 000 000 202</t>
  </si>
  <si>
    <t>0701 01402КУ420 119  213 000 000 202</t>
  </si>
  <si>
    <t>0701 01402КУ420 112  212 000 000 500</t>
  </si>
  <si>
    <t>№ п/п</t>
  </si>
  <si>
    <t>Направления/задачи/показатели</t>
  </si>
  <si>
    <t>Единица измерения (по ОКЕИ)</t>
  </si>
  <si>
    <t>НПА, определяющий методику расчета показателя</t>
  </si>
  <si>
    <t>Расчет показателя</t>
  </si>
  <si>
    <t>Формула расчета</t>
  </si>
  <si>
    <t>Исходные данные для расчета значений показателя</t>
  </si>
  <si>
    <t>источник исходных данных</t>
  </si>
  <si>
    <t>метод сбора исходных данных</t>
  </si>
  <si>
    <t xml:space="preserve">периодичность сбора и срок представления исходных данных </t>
  </si>
  <si>
    <t>Муниципальная программа "Поддержка и развитие дошкольного образования в Катав-Ивановском муниципальном районе"</t>
  </si>
  <si>
    <t>Задача 1: Удовлетворение потребностей всех социально-демографических групп и слоев населения Катав-Ивановского муниципального района в услугах по дошкольному образованию, присмотру и уходу за детьми</t>
  </si>
  <si>
    <t>1.1</t>
  </si>
  <si>
    <t>Охват детей 1-7 лет дошкольным образованием</t>
  </si>
  <si>
    <t>%</t>
  </si>
  <si>
    <t>Задача 2: Модернизация и качественное улучшение содержания, форм и методов организации дошкольного образования в рамках реализации федерального государственного образовательного стандарта дошкольного образования (ФГОС ДО)</t>
  </si>
  <si>
    <t>2.1</t>
  </si>
  <si>
    <t>Задача 3: Содействие формированию современной и доступной среды в дошкольных образовательных учреждениях расположенных на территории Катав-Ивановского муниципального района</t>
  </si>
  <si>
    <t>3.1</t>
  </si>
  <si>
    <t xml:space="preserve">Удельный вес численности детей дошкольных образовательных организаций в возрасте 3-7 лет, охваченных образовательными программами, соответствующими Федеральному государственному образовательному стандарту дошкольного образования </t>
  </si>
  <si>
    <t>Отношение чсленности детей дошкольных образовательных организаций в возрасте 3-7 лет, охваченных образовательными программами, соответствующими Федеральному государственному образовательному стандарту дошкольного образовавния, к общей численности детей в возрасте 3-7 лет, получающих дошкольное образование в текущем году</t>
  </si>
  <si>
    <t xml:space="preserve">Доступность дошкольного образования для детей 1,5-3 лет </t>
  </si>
  <si>
    <t>Отношение численности детей в возрасте от 1,5 до 3-х лет, получающих дошкольное образование в текущем году, к сумме численности детей в возрасте от 1,5 до 3-х лет, получающих дошкольное образование в текущем году и численности детей в возрасте от 1,5 до 3-х лет, находящихся в очереди на получение в текущем году дошкольного образования</t>
  </si>
  <si>
    <t xml:space="preserve">Доступность дошкольного образования для детей 3-7 лет </t>
  </si>
  <si>
    <t>Отношение численности детей в возрасте от 3 до 7 лет, получающих дошкольное образование в текущем году, к сумме численности детей в возрасте от 3 до 7 лет, получающих дошкольное образование в текущем году и численности детей в возрасте от 3 до 7 лет, находящихся в очереди  на получение в текущем году дошкольного образования</t>
  </si>
  <si>
    <t>Доступность дошкольного образования для детей с ограниченными возможностями и инвалидов (процентов)</t>
  </si>
  <si>
    <t>Задача 4: Развитие кадрового потенциала системы дошкольного образования</t>
  </si>
  <si>
    <t>4.1</t>
  </si>
  <si>
    <t>Удельный вес воспитанников дошкольных образовательных организациях, получающих платные дополнительные услуги</t>
  </si>
  <si>
    <t>Отношение численности детей получающих платные дополнительные услуги, к общей численности детей получающих дошкольное образование в текущем году</t>
  </si>
  <si>
    <t>Приложение 4</t>
  </si>
  <si>
    <t>к Порядку разработки, реализации,</t>
  </si>
  <si>
    <t>контроля и проведения оценки эффективности</t>
  </si>
  <si>
    <t>реализации муниципальной программы</t>
  </si>
  <si>
    <t>в Катав-Ивановском муниципальном районе</t>
  </si>
  <si>
    <t>Цель программы: Предоставление равных возможностей для получения гражданами качественного образования всех видов и уровней</t>
  </si>
  <si>
    <t>Направление 1: Обеспечение территориальной и экономической доступности дошкольного образования</t>
  </si>
  <si>
    <t>1.2</t>
  </si>
  <si>
    <t>1.3</t>
  </si>
  <si>
    <t>1.4</t>
  </si>
  <si>
    <t>Направление 2: Повышение качества дошкольного образования на основе реализации ФГОС ДО</t>
  </si>
  <si>
    <t>отчет</t>
  </si>
  <si>
    <t>ежеквартально</t>
  </si>
  <si>
    <t>Данные государственной статистики, данные Единой информационной системы «Зачисление в ДОУ» (далее – ЕИС)</t>
  </si>
  <si>
    <t>Данные ЕИС</t>
  </si>
  <si>
    <t>ежегодно</t>
  </si>
  <si>
    <t>Данные государственной статистики, данные ЕИС</t>
  </si>
  <si>
    <t>Направление 3: Повышение профессионального уровня кадрового состава дошкольных образовательных организаций</t>
  </si>
  <si>
    <t>Удельный вес педагогических работников и руководящих работников ДОО, прошедших в течение последних 3 лет повышение квалификации или профессиональную переподготовку</t>
  </si>
  <si>
    <t>Отношение численности педагогических и руководящих работников муниципальных дошкольных образовательных организаций, прошедших в течение последних 3-х лет повышение квалификации или профессиональную переподготовку, к общей численности педагогических и руководящих работников дошкольных образовательных организаций</t>
  </si>
  <si>
    <t>Направление 4: Повышение экономической эффективности системы дошкольного образования. Осуществление платных образовательных услуг</t>
  </si>
  <si>
    <t>Методика расчета и источники информации о значениях показателей муниципальной программы "Поддержка и развитие дошкольного образования в Катав-Ивановском муниципальном районе"</t>
  </si>
  <si>
    <r>
      <rPr>
        <i/>
        <sz val="14"/>
        <color theme="1"/>
        <rFont val="Times New Roman"/>
        <family val="1"/>
        <charset val="204"/>
      </rPr>
      <t>Д</t>
    </r>
    <r>
      <rPr>
        <sz val="14"/>
        <color theme="1"/>
        <rFont val="Times New Roman"/>
        <family val="1"/>
        <charset val="204"/>
      </rPr>
      <t xml:space="preserve"> - процент охвата детей дошкольным образованием, </t>
    </r>
    <r>
      <rPr>
        <i/>
        <sz val="14"/>
        <color theme="1"/>
        <rFont val="Times New Roman"/>
        <family val="1"/>
        <charset val="204"/>
      </rPr>
      <t>а</t>
    </r>
    <r>
      <rPr>
        <sz val="14"/>
        <color theme="1"/>
        <rFont val="Times New Roman"/>
        <family val="1"/>
        <charset val="204"/>
      </rPr>
      <t xml:space="preserve"> - численность детей, получающих услуги дошкольного образования в организациях всех форм собственности (форма 85-К), </t>
    </r>
    <r>
      <rPr>
        <i/>
        <sz val="14"/>
        <color theme="1"/>
        <rFont val="Times New Roman"/>
        <family val="1"/>
        <charset val="204"/>
      </rPr>
      <t>б</t>
    </r>
    <r>
      <rPr>
        <sz val="14"/>
        <color theme="1"/>
        <rFont val="Times New Roman"/>
        <family val="1"/>
        <charset val="204"/>
      </rPr>
      <t xml:space="preserve"> - численность учащихся в возрасте 5-7 лет в общеобразовательных организациях (форма 76-РИК), </t>
    </r>
    <r>
      <rPr>
        <i/>
        <sz val="14"/>
        <color theme="1"/>
        <rFont val="Times New Roman"/>
        <family val="1"/>
        <charset val="204"/>
      </rPr>
      <t xml:space="preserve">в </t>
    </r>
    <r>
      <rPr>
        <sz val="14"/>
        <color theme="1"/>
        <rFont val="Times New Roman"/>
        <family val="1"/>
        <charset val="204"/>
      </rPr>
      <t xml:space="preserve">- численность учащихся 1 класса, организованного в дошкольной образовательной организации (форма 76-РИК), </t>
    </r>
    <r>
      <rPr>
        <i/>
        <sz val="14"/>
        <color theme="1"/>
        <rFont val="Times New Roman"/>
        <family val="1"/>
        <charset val="204"/>
      </rPr>
      <t>г</t>
    </r>
    <r>
      <rPr>
        <sz val="14"/>
        <color theme="1"/>
        <rFont val="Times New Roman"/>
        <family val="1"/>
        <charset val="204"/>
      </rPr>
      <t xml:space="preserve"> - численность детей в возрасте от 1 года до 7 лет включительно (данные о численности  детского населения по информации Территориального органа Федеральной службы государственной статистики по Челябинской области)</t>
    </r>
  </si>
  <si>
    <t>Буквенное обозначение переменной в формуле расчета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</si>
</sst>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scheme val="minor"/>
    </font>
    <font>
      <sz val="16"/>
      <color theme="1"/>
      <name val="Times New Roman"/>
      <family val="1"/>
      <charset val="204"/>
    </font>
    <font>
      <sz val="16"/>
      <color theme="1"/>
      <name val="Calibri"/>
      <family val="2"/>
      <scheme val="minor"/>
    </font>
    <font>
      <i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0" fillId="0" borderId="1" xfId="0" applyBorder="1" applyAlignment="1">
      <alignment horizontal="center"/>
    </xf>
    <xf numFmtId="49" fontId="0" fillId="0" borderId="1" xfId="0" applyNumberFormat="1" applyBorder="1"/>
    <xf numFmtId="49" fontId="0" fillId="0" borderId="1" xfId="0" applyNumberFormat="1" applyBorder="1" applyAlignment="1">
      <alignment horizontal="center"/>
    </xf>
    <xf numFmtId="2" fontId="0" fillId="0" borderId="1" xfId="0" applyNumberFormat="1" applyBorder="1" applyAlignment="1">
      <alignment horizontal="center"/>
    </xf>
    <xf numFmtId="0" fontId="1" fillId="0" borderId="1" xfId="0" applyFont="1" applyBorder="1"/>
    <xf numFmtId="0" fontId="1" fillId="0" borderId="3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2" fontId="1" fillId="0" borderId="1" xfId="0" applyNumberFormat="1" applyFont="1" applyBorder="1"/>
    <xf numFmtId="2" fontId="2" fillId="0" borderId="1" xfId="0" applyNumberFormat="1" applyFont="1" applyBorder="1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wrapText="1"/>
    </xf>
    <xf numFmtId="0" fontId="4" fillId="0" borderId="1" xfId="0" applyFont="1" applyBorder="1"/>
    <xf numFmtId="0" fontId="4" fillId="0" borderId="1" xfId="0" applyFont="1" applyBorder="1" applyAlignment="1">
      <alignment vertical="center" wrapText="1"/>
    </xf>
    <xf numFmtId="49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49" fontId="4" fillId="0" borderId="7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textRotation="90"/>
    </xf>
    <xf numFmtId="0" fontId="4" fillId="0" borderId="1" xfId="0" applyFont="1" applyBorder="1" applyAlignment="1">
      <alignment textRotation="90"/>
    </xf>
    <xf numFmtId="0" fontId="4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center" vertical="top"/>
    </xf>
    <xf numFmtId="0" fontId="4" fillId="0" borderId="1" xfId="0" applyFont="1" applyBorder="1" applyAlignment="1">
      <alignment vertical="top"/>
    </xf>
    <xf numFmtId="0" fontId="4" fillId="0" borderId="1" xfId="0" applyFont="1" applyBorder="1" applyAlignment="1">
      <alignment horizontal="center" vertical="top" wrapText="1"/>
    </xf>
    <xf numFmtId="0" fontId="0" fillId="0" borderId="2" xfId="0" applyBorder="1" applyAlignment="1"/>
    <xf numFmtId="0" fontId="0" fillId="0" borderId="0" xfId="0" applyAlignment="1"/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2" fontId="1" fillId="0" borderId="3" xfId="0" applyNumberFormat="1" applyFont="1" applyBorder="1" applyAlignment="1"/>
    <xf numFmtId="0" fontId="0" fillId="0" borderId="4" xfId="0" applyBorder="1" applyAlignment="1"/>
    <xf numFmtId="0" fontId="0" fillId="0" borderId="5" xfId="0" applyBorder="1" applyAlignment="1"/>
    <xf numFmtId="2" fontId="2" fillId="0" borderId="3" xfId="0" applyNumberFormat="1" applyFont="1" applyBorder="1" applyAlignment="1"/>
    <xf numFmtId="0" fontId="3" fillId="0" borderId="4" xfId="0" applyFont="1" applyBorder="1" applyAlignment="1"/>
    <xf numFmtId="0" fontId="3" fillId="0" borderId="5" xfId="0" applyFont="1" applyBorder="1" applyAlignment="1"/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4" fillId="0" borderId="0" xfId="0" applyFont="1" applyAlignment="1">
      <alignment horizontal="right"/>
    </xf>
    <xf numFmtId="0" fontId="6" fillId="0" borderId="0" xfId="0" applyFont="1" applyAlignment="1">
      <alignment horizontal="center" wrapText="1"/>
    </xf>
    <xf numFmtId="0" fontId="7" fillId="0" borderId="0" xfId="0" applyFont="1" applyAlignment="1">
      <alignment wrapText="1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vertical="center"/>
    </xf>
    <xf numFmtId="0" fontId="4" fillId="0" borderId="6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/>
    </xf>
    <xf numFmtId="0" fontId="5" fillId="0" borderId="7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4" fillId="0" borderId="3" xfId="0" applyFont="1" applyBorder="1" applyAlignment="1">
      <alignment vertical="center"/>
    </xf>
    <xf numFmtId="0" fontId="5" fillId="0" borderId="4" xfId="0" applyFont="1" applyBorder="1" applyAlignment="1">
      <alignment vertical="center"/>
    </xf>
    <xf numFmtId="0" fontId="5" fillId="0" borderId="5" xfId="0" applyFont="1" applyBorder="1" applyAlignment="1">
      <alignment vertical="center"/>
    </xf>
    <xf numFmtId="0" fontId="4" fillId="0" borderId="3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0</xdr:colOff>
      <xdr:row>15</xdr:row>
      <xdr:rowOff>11429</xdr:rowOff>
    </xdr:from>
    <xdr:ext cx="1628775" cy="302896"/>
    <xdr:sp macro="" textlink="">
      <xdr:nvSpPr>
        <xdr:cNvPr id="4" name="TextBox 3"/>
        <xdr:cNvSpPr txBox="1"/>
      </xdr:nvSpPr>
      <xdr:spPr>
        <a:xfrm rot="10800000" flipV="1">
          <a:off x="8782050" y="4059554"/>
          <a:ext cx="1628775" cy="3028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r>
            <a:rPr lang="ru-RU" sz="1100" b="0" i="0">
              <a:latin typeface="Cambria Math"/>
            </a:rPr>
            <a:t>Д</a:t>
          </a:r>
          <a:r>
            <a:rPr lang="en-US" sz="1100" i="0">
              <a:latin typeface="Cambria Math"/>
            </a:rPr>
            <a:t>=</a:t>
          </a:r>
          <a:r>
            <a:rPr lang="ru-RU" sz="1100" b="0" i="0">
              <a:latin typeface="Cambria Math"/>
            </a:rPr>
            <a:t>а</a:t>
          </a:r>
          <a:r>
            <a:rPr lang="en-US" sz="1100" b="0" i="0">
              <a:latin typeface="Cambria Math"/>
            </a:rPr>
            <a:t>/(</a:t>
          </a:r>
          <a:r>
            <a:rPr lang="ru-RU" sz="1100" b="0" i="0">
              <a:latin typeface="Cambria Math"/>
            </a:rPr>
            <a:t>г−(б−в)</a:t>
          </a:r>
          <a:r>
            <a:rPr lang="en-US" sz="1100" b="0" i="0">
              <a:latin typeface="Cambria Math"/>
            </a:rPr>
            <a:t>)</a:t>
          </a:r>
          <a:r>
            <a:rPr lang="ru-RU" sz="1100"/>
            <a:t>*100%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O32"/>
  <sheetViews>
    <sheetView view="pageBreakPreview" zoomScale="60" workbookViewId="0">
      <selection activeCell="U31" sqref="U31"/>
    </sheetView>
  </sheetViews>
  <sheetFormatPr defaultRowHeight="15" x14ac:dyDescent="0.25"/>
  <cols>
    <col min="2" max="2" width="12.7109375" customWidth="1"/>
    <col min="3" max="3" width="18.7109375" customWidth="1"/>
    <col min="9" max="9" width="21.28515625" customWidth="1"/>
    <col min="10" max="10" width="16.42578125" customWidth="1"/>
    <col min="11" max="12" width="15" customWidth="1"/>
  </cols>
  <sheetData>
    <row r="2" spans="1:15" x14ac:dyDescent="0.25">
      <c r="A2" s="1" t="s">
        <v>4</v>
      </c>
      <c r="B2" s="1" t="s">
        <v>0</v>
      </c>
      <c r="C2" s="1" t="s">
        <v>1</v>
      </c>
      <c r="D2" s="1" t="s">
        <v>2</v>
      </c>
      <c r="E2" s="1" t="s">
        <v>3</v>
      </c>
      <c r="F2" s="1" t="s">
        <v>5</v>
      </c>
      <c r="G2" s="1" t="s">
        <v>6</v>
      </c>
      <c r="H2" s="1" t="s">
        <v>7</v>
      </c>
      <c r="I2" s="1" t="s">
        <v>8</v>
      </c>
      <c r="J2" s="1">
        <v>2025</v>
      </c>
      <c r="K2" s="1">
        <v>2026</v>
      </c>
      <c r="L2" s="1">
        <v>2027</v>
      </c>
    </row>
    <row r="3" spans="1:15" x14ac:dyDescent="0.25">
      <c r="A3" s="2" t="s">
        <v>11</v>
      </c>
      <c r="B3" s="2" t="s">
        <v>9</v>
      </c>
      <c r="C3" s="2" t="s">
        <v>10</v>
      </c>
      <c r="D3" s="2" t="s">
        <v>12</v>
      </c>
      <c r="E3" s="2" t="s">
        <v>13</v>
      </c>
      <c r="F3" s="2" t="s">
        <v>14</v>
      </c>
      <c r="G3" s="2" t="s">
        <v>14</v>
      </c>
      <c r="H3" s="2" t="s">
        <v>15</v>
      </c>
      <c r="I3" s="2" t="s">
        <v>16</v>
      </c>
      <c r="J3" s="3" t="s">
        <v>19</v>
      </c>
      <c r="K3" s="3" t="s">
        <v>19</v>
      </c>
      <c r="L3" s="3" t="s">
        <v>19</v>
      </c>
      <c r="M3" s="25" t="s">
        <v>20</v>
      </c>
      <c r="N3" s="26"/>
      <c r="O3" s="26"/>
    </row>
    <row r="4" spans="1:15" x14ac:dyDescent="0.25">
      <c r="A4" s="2" t="s">
        <v>11</v>
      </c>
      <c r="B4" s="2" t="s">
        <v>9</v>
      </c>
      <c r="C4" s="2" t="s">
        <v>10</v>
      </c>
      <c r="D4" s="2" t="s">
        <v>12</v>
      </c>
      <c r="E4" s="2" t="s">
        <v>13</v>
      </c>
      <c r="F4" s="2" t="s">
        <v>14</v>
      </c>
      <c r="G4" s="2" t="s">
        <v>14</v>
      </c>
      <c r="H4" s="2" t="s">
        <v>17</v>
      </c>
      <c r="I4" s="2" t="s">
        <v>18</v>
      </c>
      <c r="J4" s="4">
        <v>10000</v>
      </c>
      <c r="K4" s="4">
        <v>10000</v>
      </c>
      <c r="L4" s="4">
        <v>10000</v>
      </c>
    </row>
    <row r="8" spans="1:15" x14ac:dyDescent="0.25">
      <c r="A8" s="1" t="s">
        <v>4</v>
      </c>
      <c r="B8" s="1" t="s">
        <v>0</v>
      </c>
      <c r="C8" s="1" t="s">
        <v>1</v>
      </c>
      <c r="D8" s="1" t="s">
        <v>2</v>
      </c>
      <c r="E8" s="1" t="s">
        <v>3</v>
      </c>
      <c r="F8" s="1" t="s">
        <v>5</v>
      </c>
      <c r="G8" s="1" t="s">
        <v>6</v>
      </c>
      <c r="H8" s="1" t="s">
        <v>7</v>
      </c>
      <c r="I8" s="1" t="s">
        <v>8</v>
      </c>
      <c r="J8" s="1">
        <v>2025</v>
      </c>
      <c r="K8" s="1">
        <v>2026</v>
      </c>
      <c r="L8" s="1">
        <v>2027</v>
      </c>
    </row>
    <row r="9" spans="1:15" x14ac:dyDescent="0.25">
      <c r="A9" s="2" t="s">
        <v>11</v>
      </c>
      <c r="B9" s="2" t="s">
        <v>9</v>
      </c>
      <c r="C9" s="2" t="s">
        <v>21</v>
      </c>
      <c r="D9" s="2" t="s">
        <v>12</v>
      </c>
      <c r="E9" s="2" t="s">
        <v>22</v>
      </c>
      <c r="F9" s="2" t="s">
        <v>14</v>
      </c>
      <c r="G9" s="2" t="s">
        <v>14</v>
      </c>
      <c r="H9" s="2" t="s">
        <v>23</v>
      </c>
      <c r="I9" s="2" t="s">
        <v>24</v>
      </c>
      <c r="J9" s="3" t="s">
        <v>27</v>
      </c>
      <c r="K9" s="3" t="s">
        <v>27</v>
      </c>
      <c r="L9" s="3" t="s">
        <v>27</v>
      </c>
      <c r="M9" s="25" t="s">
        <v>25</v>
      </c>
      <c r="N9" s="26"/>
    </row>
    <row r="10" spans="1:15" x14ac:dyDescent="0.25">
      <c r="A10" s="2" t="s">
        <v>11</v>
      </c>
      <c r="B10" s="2" t="s">
        <v>9</v>
      </c>
      <c r="C10" s="2" t="s">
        <v>21</v>
      </c>
      <c r="D10" s="2" t="s">
        <v>12</v>
      </c>
      <c r="E10" s="2" t="s">
        <v>22</v>
      </c>
      <c r="F10" s="2" t="s">
        <v>14</v>
      </c>
      <c r="G10" s="2" t="s">
        <v>14</v>
      </c>
      <c r="H10" s="2" t="s">
        <v>17</v>
      </c>
      <c r="I10" s="2" t="s">
        <v>18</v>
      </c>
      <c r="J10" s="4">
        <v>10000</v>
      </c>
      <c r="K10" s="4">
        <v>10000</v>
      </c>
      <c r="L10" s="4">
        <v>10000</v>
      </c>
    </row>
    <row r="12" spans="1:15" x14ac:dyDescent="0.25">
      <c r="A12" s="1" t="s">
        <v>4</v>
      </c>
      <c r="B12" s="1" t="s">
        <v>0</v>
      </c>
      <c r="C12" s="1" t="s">
        <v>1</v>
      </c>
      <c r="D12" s="1" t="s">
        <v>2</v>
      </c>
      <c r="E12" s="1" t="s">
        <v>3</v>
      </c>
      <c r="F12" s="1" t="s">
        <v>5</v>
      </c>
      <c r="G12" s="1" t="s">
        <v>6</v>
      </c>
      <c r="H12" s="1" t="s">
        <v>7</v>
      </c>
      <c r="I12" s="1" t="s">
        <v>8</v>
      </c>
      <c r="J12" s="1">
        <v>2025</v>
      </c>
      <c r="K12" s="1">
        <v>2026</v>
      </c>
      <c r="L12" s="1">
        <v>2027</v>
      </c>
    </row>
    <row r="13" spans="1:15" x14ac:dyDescent="0.25">
      <c r="A13" s="2" t="s">
        <v>11</v>
      </c>
      <c r="B13" s="2" t="s">
        <v>9</v>
      </c>
      <c r="C13" s="2" t="s">
        <v>21</v>
      </c>
      <c r="D13" s="2" t="s">
        <v>12</v>
      </c>
      <c r="E13" s="2" t="s">
        <v>22</v>
      </c>
      <c r="F13" s="2" t="s">
        <v>14</v>
      </c>
      <c r="G13" s="2" t="s">
        <v>14</v>
      </c>
      <c r="H13" s="2" t="s">
        <v>23</v>
      </c>
      <c r="I13" s="2" t="s">
        <v>24</v>
      </c>
      <c r="J13" s="3" t="s">
        <v>27</v>
      </c>
      <c r="K13" s="3" t="s">
        <v>27</v>
      </c>
      <c r="L13" s="3" t="s">
        <v>27</v>
      </c>
      <c r="M13" s="25" t="s">
        <v>26</v>
      </c>
      <c r="N13" s="26"/>
    </row>
    <row r="14" spans="1:15" x14ac:dyDescent="0.25">
      <c r="A14" s="2" t="s">
        <v>11</v>
      </c>
      <c r="B14" s="2" t="s">
        <v>9</v>
      </c>
      <c r="C14" s="2" t="s">
        <v>21</v>
      </c>
      <c r="D14" s="2" t="s">
        <v>12</v>
      </c>
      <c r="E14" s="2" t="s">
        <v>22</v>
      </c>
      <c r="F14" s="2" t="s">
        <v>14</v>
      </c>
      <c r="G14" s="2" t="s">
        <v>14</v>
      </c>
      <c r="H14" s="2" t="s">
        <v>17</v>
      </c>
      <c r="I14" s="2" t="s">
        <v>18</v>
      </c>
      <c r="J14" s="4">
        <v>10000</v>
      </c>
      <c r="K14" s="4">
        <v>10000</v>
      </c>
      <c r="L14" s="4">
        <v>10000</v>
      </c>
    </row>
    <row r="19" spans="1:15" x14ac:dyDescent="0.25">
      <c r="A19" s="1" t="s">
        <v>4</v>
      </c>
      <c r="B19" s="1" t="s">
        <v>0</v>
      </c>
      <c r="C19" s="1" t="s">
        <v>1</v>
      </c>
      <c r="D19" s="1" t="s">
        <v>2</v>
      </c>
      <c r="E19" s="1" t="s">
        <v>3</v>
      </c>
      <c r="F19" s="1" t="s">
        <v>5</v>
      </c>
      <c r="G19" s="1" t="s">
        <v>6</v>
      </c>
      <c r="H19" s="1" t="s">
        <v>7</v>
      </c>
      <c r="I19" s="1" t="s">
        <v>8</v>
      </c>
      <c r="J19" s="1">
        <v>2025</v>
      </c>
      <c r="K19" s="1">
        <v>2026</v>
      </c>
      <c r="L19" s="1">
        <v>2027</v>
      </c>
    </row>
    <row r="20" spans="1:15" x14ac:dyDescent="0.25">
      <c r="A20" s="2" t="s">
        <v>11</v>
      </c>
      <c r="B20" s="2" t="s">
        <v>9</v>
      </c>
      <c r="C20" s="2" t="s">
        <v>28</v>
      </c>
      <c r="D20" s="2" t="s">
        <v>12</v>
      </c>
      <c r="E20" s="2" t="s">
        <v>22</v>
      </c>
      <c r="F20" s="2" t="s">
        <v>14</v>
      </c>
      <c r="G20" s="2" t="s">
        <v>14</v>
      </c>
      <c r="H20" s="2" t="s">
        <v>29</v>
      </c>
      <c r="I20" s="2" t="s">
        <v>30</v>
      </c>
      <c r="J20" s="3" t="s">
        <v>32</v>
      </c>
      <c r="K20" s="3" t="s">
        <v>32</v>
      </c>
      <c r="L20" s="3" t="s">
        <v>32</v>
      </c>
      <c r="M20" s="25" t="s">
        <v>31</v>
      </c>
      <c r="N20" s="26"/>
    </row>
    <row r="21" spans="1:15" x14ac:dyDescent="0.25">
      <c r="A21" s="2" t="s">
        <v>11</v>
      </c>
      <c r="B21" s="2" t="s">
        <v>9</v>
      </c>
      <c r="C21" s="2" t="s">
        <v>28</v>
      </c>
      <c r="D21" s="2" t="s">
        <v>12</v>
      </c>
      <c r="E21" s="2" t="s">
        <v>22</v>
      </c>
      <c r="F21" s="2" t="s">
        <v>14</v>
      </c>
      <c r="G21" s="2" t="s">
        <v>14</v>
      </c>
      <c r="H21" s="2" t="s">
        <v>17</v>
      </c>
      <c r="I21" s="2" t="s">
        <v>18</v>
      </c>
      <c r="J21" s="4">
        <v>150000</v>
      </c>
      <c r="K21" s="4">
        <v>150000</v>
      </c>
      <c r="L21" s="4">
        <v>150000</v>
      </c>
    </row>
    <row r="23" spans="1:15" x14ac:dyDescent="0.25">
      <c r="A23" s="1" t="s">
        <v>4</v>
      </c>
      <c r="B23" s="1" t="s">
        <v>0</v>
      </c>
      <c r="C23" s="1" t="s">
        <v>1</v>
      </c>
      <c r="D23" s="1" t="s">
        <v>2</v>
      </c>
      <c r="E23" s="1" t="s">
        <v>3</v>
      </c>
      <c r="F23" s="1" t="s">
        <v>5</v>
      </c>
      <c r="G23" s="1" t="s">
        <v>6</v>
      </c>
      <c r="H23" s="1" t="s">
        <v>7</v>
      </c>
      <c r="I23" s="1" t="s">
        <v>8</v>
      </c>
      <c r="J23" s="1">
        <v>2025</v>
      </c>
      <c r="K23" s="1">
        <v>2026</v>
      </c>
      <c r="L23" s="1">
        <v>2027</v>
      </c>
    </row>
    <row r="24" spans="1:15" x14ac:dyDescent="0.25">
      <c r="A24" s="2" t="s">
        <v>11</v>
      </c>
      <c r="B24" s="2" t="s">
        <v>9</v>
      </c>
      <c r="C24" s="2" t="s">
        <v>28</v>
      </c>
      <c r="D24" s="2" t="s">
        <v>12</v>
      </c>
      <c r="E24" s="2" t="s">
        <v>22</v>
      </c>
      <c r="F24" s="2" t="s">
        <v>14</v>
      </c>
      <c r="G24" s="2" t="s">
        <v>14</v>
      </c>
      <c r="H24" s="2" t="s">
        <v>29</v>
      </c>
      <c r="I24" s="2" t="s">
        <v>30</v>
      </c>
      <c r="J24" s="3" t="s">
        <v>32</v>
      </c>
      <c r="K24" s="3" t="s">
        <v>32</v>
      </c>
      <c r="L24" s="3" t="s">
        <v>32</v>
      </c>
      <c r="M24" s="25" t="s">
        <v>33</v>
      </c>
      <c r="N24" s="26"/>
    </row>
    <row r="25" spans="1:15" x14ac:dyDescent="0.25">
      <c r="A25" s="2" t="s">
        <v>11</v>
      </c>
      <c r="B25" s="2" t="s">
        <v>9</v>
      </c>
      <c r="C25" s="2" t="s">
        <v>28</v>
      </c>
      <c r="D25" s="2" t="s">
        <v>12</v>
      </c>
      <c r="E25" s="2" t="s">
        <v>22</v>
      </c>
      <c r="F25" s="2" t="s">
        <v>14</v>
      </c>
      <c r="G25" s="2" t="s">
        <v>14</v>
      </c>
      <c r="H25" s="2" t="s">
        <v>17</v>
      </c>
      <c r="I25" s="2" t="s">
        <v>18</v>
      </c>
      <c r="J25" s="4">
        <v>150000</v>
      </c>
      <c r="K25" s="4">
        <v>150000</v>
      </c>
      <c r="L25" s="4">
        <v>150000</v>
      </c>
    </row>
    <row r="30" spans="1:15" x14ac:dyDescent="0.25">
      <c r="A30" s="1" t="s">
        <v>4</v>
      </c>
      <c r="B30" s="1" t="s">
        <v>0</v>
      </c>
      <c r="C30" s="1" t="s">
        <v>1</v>
      </c>
      <c r="D30" s="1" t="s">
        <v>2</v>
      </c>
      <c r="E30" s="1" t="s">
        <v>3</v>
      </c>
      <c r="F30" s="1" t="s">
        <v>5</v>
      </c>
      <c r="G30" s="1" t="s">
        <v>6</v>
      </c>
      <c r="H30" s="1" t="s">
        <v>7</v>
      </c>
      <c r="I30" s="1" t="s">
        <v>8</v>
      </c>
      <c r="J30" s="1">
        <v>2025</v>
      </c>
      <c r="K30" s="1">
        <v>2026</v>
      </c>
      <c r="L30" s="1">
        <v>2027</v>
      </c>
    </row>
    <row r="31" spans="1:15" x14ac:dyDescent="0.25">
      <c r="A31" s="2" t="s">
        <v>11</v>
      </c>
      <c r="B31" s="2" t="s">
        <v>35</v>
      </c>
      <c r="C31" s="2" t="s">
        <v>36</v>
      </c>
      <c r="D31" s="2" t="s">
        <v>15</v>
      </c>
      <c r="E31" s="2" t="s">
        <v>37</v>
      </c>
      <c r="F31" s="2" t="s">
        <v>14</v>
      </c>
      <c r="G31" s="2" t="s">
        <v>14</v>
      </c>
      <c r="H31" s="2" t="s">
        <v>38</v>
      </c>
      <c r="I31" s="2" t="s">
        <v>41</v>
      </c>
      <c r="J31" s="3" t="s">
        <v>39</v>
      </c>
      <c r="K31" s="3" t="s">
        <v>39</v>
      </c>
      <c r="L31" s="3" t="s">
        <v>40</v>
      </c>
      <c r="M31" s="25" t="s">
        <v>34</v>
      </c>
      <c r="N31" s="26"/>
      <c r="O31" s="26"/>
    </row>
    <row r="32" spans="1:15" x14ac:dyDescent="0.25">
      <c r="A32" s="2" t="s">
        <v>11</v>
      </c>
      <c r="B32" s="2" t="s">
        <v>35</v>
      </c>
      <c r="C32" s="2" t="s">
        <v>36</v>
      </c>
      <c r="D32" s="2" t="s">
        <v>15</v>
      </c>
      <c r="E32" s="2" t="s">
        <v>37</v>
      </c>
      <c r="F32" s="2" t="s">
        <v>14</v>
      </c>
      <c r="G32" s="2" t="s">
        <v>14</v>
      </c>
      <c r="H32" s="2" t="s">
        <v>17</v>
      </c>
      <c r="I32" s="2" t="s">
        <v>18</v>
      </c>
      <c r="J32" s="4">
        <v>100000</v>
      </c>
      <c r="K32" s="4">
        <v>100000</v>
      </c>
      <c r="L32" s="4">
        <v>100000</v>
      </c>
    </row>
  </sheetData>
  <mergeCells count="6">
    <mergeCell ref="M31:O31"/>
    <mergeCell ref="M3:O3"/>
    <mergeCell ref="M9:N9"/>
    <mergeCell ref="M13:N13"/>
    <mergeCell ref="M20:N20"/>
    <mergeCell ref="M24:N24"/>
  </mergeCells>
  <pageMargins left="0" right="0" top="0" bottom="0" header="0.31496062992125984" footer="0.31496062992125984"/>
  <pageSetup paperSize="9" scale="7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13"/>
  <sheetViews>
    <sheetView view="pageBreakPreview" zoomScale="60" workbookViewId="0">
      <selection activeCell="G35" sqref="G35"/>
    </sheetView>
  </sheetViews>
  <sheetFormatPr defaultRowHeight="15" x14ac:dyDescent="0.25"/>
  <cols>
    <col min="1" max="1" width="23.42578125" customWidth="1"/>
    <col min="2" max="2" width="41.85546875" customWidth="1"/>
    <col min="3" max="3" width="42.140625" customWidth="1"/>
    <col min="4" max="4" width="40.85546875" customWidth="1"/>
    <col min="5" max="5" width="16.28515625" customWidth="1"/>
    <col min="6" max="6" width="12.42578125" customWidth="1"/>
    <col min="7" max="7" width="14.5703125" customWidth="1"/>
    <col min="8" max="8" width="15" customWidth="1"/>
    <col min="9" max="9" width="12.140625" customWidth="1"/>
    <col min="10" max="10" width="13.7109375" customWidth="1"/>
    <col min="11" max="12" width="9.140625" customWidth="1"/>
    <col min="13" max="13" width="32.7109375" customWidth="1"/>
  </cols>
  <sheetData>
    <row r="2" spans="1:13" ht="15.75" x14ac:dyDescent="0.25">
      <c r="A2" s="5"/>
      <c r="B2" s="27" t="s">
        <v>42</v>
      </c>
      <c r="C2" s="28"/>
      <c r="D2" s="29"/>
      <c r="E2" s="27" t="s">
        <v>43</v>
      </c>
      <c r="F2" s="28"/>
      <c r="G2" s="29"/>
      <c r="H2" s="27" t="s">
        <v>44</v>
      </c>
      <c r="I2" s="28"/>
      <c r="J2" s="29"/>
    </row>
    <row r="3" spans="1:13" ht="15.75" x14ac:dyDescent="0.25">
      <c r="A3" s="5"/>
      <c r="B3" s="7" t="s">
        <v>51</v>
      </c>
      <c r="C3" s="7" t="s">
        <v>52</v>
      </c>
      <c r="D3" s="7" t="s">
        <v>53</v>
      </c>
      <c r="E3" s="7">
        <v>211</v>
      </c>
      <c r="F3" s="7">
        <v>266</v>
      </c>
      <c r="G3" s="7">
        <v>213</v>
      </c>
      <c r="H3" s="7">
        <v>211</v>
      </c>
      <c r="I3" s="7">
        <v>266</v>
      </c>
      <c r="J3" s="7">
        <v>213</v>
      </c>
    </row>
    <row r="4" spans="1:13" ht="15.75" x14ac:dyDescent="0.25">
      <c r="A4" s="5" t="s">
        <v>33</v>
      </c>
      <c r="B4" s="8">
        <f>2180700-5000</f>
        <v>2175700</v>
      </c>
      <c r="C4" s="8">
        <v>5000</v>
      </c>
      <c r="D4" s="8">
        <v>658600</v>
      </c>
      <c r="E4" s="8">
        <f>2180700-5000</f>
        <v>2175700</v>
      </c>
      <c r="F4" s="8">
        <v>5000</v>
      </c>
      <c r="G4" s="8">
        <v>658600</v>
      </c>
      <c r="H4" s="8">
        <f>2180700-5000</f>
        <v>2175700</v>
      </c>
      <c r="I4" s="8">
        <v>5000</v>
      </c>
      <c r="J4" s="8">
        <v>658600</v>
      </c>
      <c r="K4" s="25"/>
      <c r="L4" s="26"/>
      <c r="M4" s="26"/>
    </row>
    <row r="5" spans="1:13" ht="15.75" x14ac:dyDescent="0.25">
      <c r="A5" s="5" t="s">
        <v>26</v>
      </c>
      <c r="B5" s="8">
        <f>2516540-5000</f>
        <v>2511540</v>
      </c>
      <c r="C5" s="8">
        <v>5000</v>
      </c>
      <c r="D5" s="8">
        <v>760000</v>
      </c>
      <c r="E5" s="8">
        <f>2516540-5000</f>
        <v>2511540</v>
      </c>
      <c r="F5" s="8">
        <v>5000</v>
      </c>
      <c r="G5" s="8">
        <v>760000</v>
      </c>
      <c r="H5" s="8">
        <f>2516540-5000</f>
        <v>2511540</v>
      </c>
      <c r="I5" s="8">
        <v>5000</v>
      </c>
      <c r="J5" s="8">
        <v>760000</v>
      </c>
    </row>
    <row r="6" spans="1:13" ht="15.75" x14ac:dyDescent="0.25">
      <c r="A6" s="5" t="s">
        <v>45</v>
      </c>
      <c r="B6" s="8">
        <f>1845200-3000</f>
        <v>1842200</v>
      </c>
      <c r="C6" s="8">
        <v>3000</v>
      </c>
      <c r="D6" s="8">
        <v>557300</v>
      </c>
      <c r="E6" s="8">
        <f>1845200-3000</f>
        <v>1842200</v>
      </c>
      <c r="F6" s="8">
        <v>3000</v>
      </c>
      <c r="G6" s="8">
        <v>557300</v>
      </c>
      <c r="H6" s="8">
        <f>1845200-3000</f>
        <v>1842200</v>
      </c>
      <c r="I6" s="8">
        <v>3000</v>
      </c>
      <c r="J6" s="8">
        <v>557300</v>
      </c>
    </row>
    <row r="7" spans="1:13" ht="15.75" x14ac:dyDescent="0.25">
      <c r="A7" s="5" t="s">
        <v>31</v>
      </c>
      <c r="B7" s="8">
        <f>1845200-3000</f>
        <v>1842200</v>
      </c>
      <c r="C7" s="8">
        <v>3000</v>
      </c>
      <c r="D7" s="8">
        <v>557300</v>
      </c>
      <c r="E7" s="8">
        <f>1845200-3000</f>
        <v>1842200</v>
      </c>
      <c r="F7" s="8">
        <v>3000</v>
      </c>
      <c r="G7" s="8">
        <v>557300</v>
      </c>
      <c r="H7" s="8">
        <f>1845200-3000</f>
        <v>1842200</v>
      </c>
      <c r="I7" s="8">
        <v>3000</v>
      </c>
      <c r="J7" s="8">
        <v>557300</v>
      </c>
    </row>
    <row r="8" spans="1:13" ht="15.75" x14ac:dyDescent="0.25">
      <c r="A8" s="5" t="s">
        <v>46</v>
      </c>
      <c r="B8" s="8">
        <f>2348400-4000</f>
        <v>2344400</v>
      </c>
      <c r="C8" s="8">
        <v>4000</v>
      </c>
      <c r="D8" s="8">
        <v>709200</v>
      </c>
      <c r="E8" s="8">
        <f>2348400-4000</f>
        <v>2344400</v>
      </c>
      <c r="F8" s="8">
        <v>4000</v>
      </c>
      <c r="G8" s="8">
        <v>709200</v>
      </c>
      <c r="H8" s="8">
        <f>2348400-4000</f>
        <v>2344400</v>
      </c>
      <c r="I8" s="8">
        <v>4000</v>
      </c>
      <c r="J8" s="8">
        <v>709200</v>
      </c>
    </row>
    <row r="9" spans="1:13" ht="15.75" x14ac:dyDescent="0.25">
      <c r="A9" s="5" t="s">
        <v>47</v>
      </c>
      <c r="B9" s="8">
        <f>2851700-6000</f>
        <v>2845700</v>
      </c>
      <c r="C9" s="8">
        <v>6000</v>
      </c>
      <c r="D9" s="8">
        <v>861200</v>
      </c>
      <c r="E9" s="8">
        <f>2851700-6000</f>
        <v>2845700</v>
      </c>
      <c r="F9" s="8">
        <v>6000</v>
      </c>
      <c r="G9" s="8">
        <v>861200</v>
      </c>
      <c r="H9" s="8">
        <f>2851700-6000</f>
        <v>2845700</v>
      </c>
      <c r="I9" s="8">
        <v>6000</v>
      </c>
      <c r="J9" s="8">
        <v>861200</v>
      </c>
    </row>
    <row r="10" spans="1:13" ht="15.75" x14ac:dyDescent="0.25">
      <c r="A10" s="5" t="s">
        <v>25</v>
      </c>
      <c r="B10" s="8">
        <f>1516100-2000-310000</f>
        <v>1204100</v>
      </c>
      <c r="C10" s="8">
        <v>2000</v>
      </c>
      <c r="D10" s="8">
        <f>457900-93620</f>
        <v>364280</v>
      </c>
      <c r="E10" s="8">
        <f>1516100-2000-310000</f>
        <v>1204100</v>
      </c>
      <c r="F10" s="8">
        <v>2000</v>
      </c>
      <c r="G10" s="8">
        <f>457900-93620</f>
        <v>364280</v>
      </c>
      <c r="H10" s="8">
        <f>1516100-2000-310000</f>
        <v>1204100</v>
      </c>
      <c r="I10" s="8">
        <v>2000</v>
      </c>
      <c r="J10" s="8">
        <f>457900-93620</f>
        <v>364280</v>
      </c>
    </row>
    <row r="11" spans="1:13" ht="15.75" x14ac:dyDescent="0.25">
      <c r="A11" s="5" t="s">
        <v>48</v>
      </c>
      <c r="B11" s="8">
        <f>2706450-10000</f>
        <v>2696450</v>
      </c>
      <c r="C11" s="8">
        <v>10000</v>
      </c>
      <c r="D11" s="8">
        <v>820110</v>
      </c>
      <c r="E11" s="8">
        <f>2706450-10000</f>
        <v>2696450</v>
      </c>
      <c r="F11" s="8">
        <v>10000</v>
      </c>
      <c r="G11" s="8">
        <v>820110</v>
      </c>
      <c r="H11" s="8">
        <f>2706450-10000</f>
        <v>2696450</v>
      </c>
      <c r="I11" s="8">
        <v>10000</v>
      </c>
      <c r="J11" s="8">
        <v>820110</v>
      </c>
    </row>
    <row r="12" spans="1:13" ht="15.75" x14ac:dyDescent="0.25">
      <c r="A12" s="5" t="s">
        <v>49</v>
      </c>
      <c r="B12" s="8">
        <f>2348400-3000+310000</f>
        <v>2655400</v>
      </c>
      <c r="C12" s="8">
        <v>3000</v>
      </c>
      <c r="D12" s="8">
        <f>709200+93620</f>
        <v>802820</v>
      </c>
      <c r="E12" s="8">
        <f>2348400-3000+310000</f>
        <v>2655400</v>
      </c>
      <c r="F12" s="8">
        <v>3000</v>
      </c>
      <c r="G12" s="8">
        <f>709200+93620</f>
        <v>802820</v>
      </c>
      <c r="H12" s="8">
        <f>2348400-3000+310000</f>
        <v>2655400</v>
      </c>
      <c r="I12" s="8">
        <v>3000</v>
      </c>
      <c r="J12" s="8">
        <f>709200+93620</f>
        <v>802820</v>
      </c>
    </row>
    <row r="13" spans="1:13" ht="15.75" x14ac:dyDescent="0.25">
      <c r="A13" s="5" t="s">
        <v>50</v>
      </c>
      <c r="B13" s="9">
        <f t="shared" ref="B13:J13" si="0">SUM(B4:B12)</f>
        <v>20117690</v>
      </c>
      <c r="C13" s="9">
        <f t="shared" si="0"/>
        <v>41000</v>
      </c>
      <c r="D13" s="9">
        <f t="shared" si="0"/>
        <v>6090810</v>
      </c>
      <c r="E13" s="9">
        <f t="shared" si="0"/>
        <v>20117690</v>
      </c>
      <c r="F13" s="9">
        <f t="shared" si="0"/>
        <v>41000</v>
      </c>
      <c r="G13" s="9">
        <f t="shared" si="0"/>
        <v>6090810</v>
      </c>
      <c r="H13" s="9">
        <f t="shared" si="0"/>
        <v>20117690</v>
      </c>
      <c r="I13" s="9">
        <f t="shared" si="0"/>
        <v>41000</v>
      </c>
      <c r="J13" s="9">
        <f t="shared" si="0"/>
        <v>6090810</v>
      </c>
    </row>
  </sheetData>
  <mergeCells count="4">
    <mergeCell ref="B2:D2"/>
    <mergeCell ref="E2:G2"/>
    <mergeCell ref="H2:J2"/>
    <mergeCell ref="K4:M4"/>
  </mergeCells>
  <pageMargins left="0" right="0" top="0" bottom="0" header="0.31496062992125984" footer="0.31496062992125984"/>
  <pageSetup paperSize="9" scale="62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13"/>
  <sheetViews>
    <sheetView workbookViewId="0">
      <selection activeCell="F24" sqref="F24"/>
    </sheetView>
  </sheetViews>
  <sheetFormatPr defaultRowHeight="15" x14ac:dyDescent="0.25"/>
  <cols>
    <col min="1" max="1" width="23.42578125" customWidth="1"/>
    <col min="2" max="2" width="41.85546875" customWidth="1"/>
    <col min="3" max="3" width="15" customWidth="1"/>
    <col min="4" max="4" width="12.140625" customWidth="1"/>
    <col min="5" max="5" width="18" customWidth="1"/>
  </cols>
  <sheetData>
    <row r="2" spans="1:8" ht="15.75" x14ac:dyDescent="0.25">
      <c r="A2" s="5"/>
      <c r="B2" s="6" t="s">
        <v>42</v>
      </c>
      <c r="C2" s="27" t="s">
        <v>44</v>
      </c>
      <c r="D2" s="28"/>
      <c r="E2" s="29"/>
    </row>
    <row r="3" spans="1:8" ht="15.75" x14ac:dyDescent="0.25">
      <c r="A3" s="5"/>
      <c r="B3" s="7" t="s">
        <v>54</v>
      </c>
      <c r="C3" s="27" t="s">
        <v>54</v>
      </c>
      <c r="D3" s="36"/>
      <c r="E3" s="37"/>
    </row>
    <row r="4" spans="1:8" ht="15.75" x14ac:dyDescent="0.25">
      <c r="A4" s="5" t="s">
        <v>33</v>
      </c>
      <c r="B4" s="8">
        <v>15000</v>
      </c>
      <c r="C4" s="30"/>
      <c r="D4" s="31"/>
      <c r="E4" s="32"/>
      <c r="F4" s="25"/>
      <c r="G4" s="26"/>
      <c r="H4" s="26"/>
    </row>
    <row r="5" spans="1:8" ht="15.75" x14ac:dyDescent="0.25">
      <c r="A5" s="5" t="s">
        <v>26</v>
      </c>
      <c r="B5" s="8">
        <v>25000</v>
      </c>
      <c r="C5" s="30"/>
      <c r="D5" s="31"/>
      <c r="E5" s="32"/>
    </row>
    <row r="6" spans="1:8" ht="15.75" x14ac:dyDescent="0.25">
      <c r="A6" s="5" t="s">
        <v>45</v>
      </c>
      <c r="B6" s="8">
        <v>25000</v>
      </c>
      <c r="C6" s="30"/>
      <c r="D6" s="31"/>
      <c r="E6" s="32"/>
    </row>
    <row r="7" spans="1:8" ht="15.75" x14ac:dyDescent="0.25">
      <c r="A7" s="5" t="s">
        <v>31</v>
      </c>
      <c r="B7" s="8">
        <v>25000</v>
      </c>
      <c r="C7" s="30"/>
      <c r="D7" s="31"/>
      <c r="E7" s="32"/>
    </row>
    <row r="8" spans="1:8" ht="15.75" x14ac:dyDescent="0.25">
      <c r="A8" s="5" t="s">
        <v>46</v>
      </c>
      <c r="B8" s="8">
        <v>25000</v>
      </c>
      <c r="C8" s="30"/>
      <c r="D8" s="31"/>
      <c r="E8" s="32"/>
    </row>
    <row r="9" spans="1:8" ht="15.75" x14ac:dyDescent="0.25">
      <c r="A9" s="5" t="s">
        <v>47</v>
      </c>
      <c r="B9" s="8">
        <v>25000</v>
      </c>
      <c r="C9" s="30">
        <v>200000</v>
      </c>
      <c r="D9" s="31"/>
      <c r="E9" s="32"/>
    </row>
    <row r="10" spans="1:8" ht="15.75" x14ac:dyDescent="0.25">
      <c r="A10" s="5" t="s">
        <v>25</v>
      </c>
      <c r="B10" s="8">
        <v>10000</v>
      </c>
      <c r="C10" s="30"/>
      <c r="D10" s="31"/>
      <c r="E10" s="32"/>
    </row>
    <row r="11" spans="1:8" ht="15.75" x14ac:dyDescent="0.25">
      <c r="A11" s="5" t="s">
        <v>48</v>
      </c>
      <c r="B11" s="8">
        <v>25000</v>
      </c>
      <c r="C11" s="30"/>
      <c r="D11" s="31"/>
      <c r="E11" s="32"/>
    </row>
    <row r="12" spans="1:8" ht="15.75" x14ac:dyDescent="0.25">
      <c r="A12" s="5" t="s">
        <v>49</v>
      </c>
      <c r="B12" s="8">
        <v>25000</v>
      </c>
      <c r="C12" s="30"/>
      <c r="D12" s="31"/>
      <c r="E12" s="32"/>
    </row>
    <row r="13" spans="1:8" ht="15.75" x14ac:dyDescent="0.25">
      <c r="A13" s="5" t="s">
        <v>50</v>
      </c>
      <c r="B13" s="9">
        <f>SUM(B4:B12)</f>
        <v>200000</v>
      </c>
      <c r="C13" s="33">
        <f>C4+C5+C6+C7+C8+C9+C10+C11+C12</f>
        <v>200000</v>
      </c>
      <c r="D13" s="34"/>
      <c r="E13" s="35"/>
    </row>
  </sheetData>
  <mergeCells count="13">
    <mergeCell ref="C2:E2"/>
    <mergeCell ref="F4:H4"/>
    <mergeCell ref="C3:E3"/>
    <mergeCell ref="C4:E4"/>
    <mergeCell ref="C11:E11"/>
    <mergeCell ref="C12:E12"/>
    <mergeCell ref="C13:E13"/>
    <mergeCell ref="C5:E5"/>
    <mergeCell ref="C6:E6"/>
    <mergeCell ref="C7:E7"/>
    <mergeCell ref="C8:E8"/>
    <mergeCell ref="C9:E9"/>
    <mergeCell ref="C10:E10"/>
  </mergeCells>
  <pageMargins left="0" right="0" top="0" bottom="0" header="0.31496062992125984" footer="0.31496062992125984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8"/>
  <sheetViews>
    <sheetView tabSelected="1" view="pageBreakPreview" zoomScale="60" workbookViewId="0">
      <selection activeCell="F16" sqref="F16"/>
    </sheetView>
  </sheetViews>
  <sheetFormatPr defaultRowHeight="15" x14ac:dyDescent="0.25"/>
  <cols>
    <col min="1" max="1" width="7.42578125" customWidth="1"/>
    <col min="2" max="2" width="44.85546875" customWidth="1"/>
    <col min="3" max="3" width="21.7109375" customWidth="1"/>
    <col min="4" max="4" width="23.7109375" customWidth="1"/>
    <col min="5" max="5" width="23.42578125" customWidth="1"/>
    <col min="6" max="6" width="51.42578125" customWidth="1"/>
    <col min="7" max="7" width="22" customWidth="1"/>
    <col min="8" max="8" width="15.7109375" customWidth="1"/>
    <col min="9" max="9" width="25.5703125" customWidth="1"/>
  </cols>
  <sheetData>
    <row r="1" spans="1:9" ht="18.75" x14ac:dyDescent="0.3">
      <c r="F1" s="41" t="s">
        <v>85</v>
      </c>
      <c r="G1" s="41"/>
      <c r="H1" s="41"/>
      <c r="I1" s="41"/>
    </row>
    <row r="2" spans="1:9" ht="18.75" x14ac:dyDescent="0.3">
      <c r="F2" s="41" t="s">
        <v>86</v>
      </c>
      <c r="G2" s="41"/>
      <c r="H2" s="41"/>
      <c r="I2" s="41"/>
    </row>
    <row r="3" spans="1:9" ht="18.75" x14ac:dyDescent="0.3">
      <c r="F3" s="41" t="s">
        <v>87</v>
      </c>
      <c r="G3" s="41"/>
      <c r="H3" s="41"/>
      <c r="I3" s="41"/>
    </row>
    <row r="4" spans="1:9" ht="18.75" x14ac:dyDescent="0.3">
      <c r="F4" s="41" t="s">
        <v>88</v>
      </c>
      <c r="G4" s="41"/>
      <c r="H4" s="41"/>
      <c r="I4" s="41"/>
    </row>
    <row r="5" spans="1:9" ht="18.75" x14ac:dyDescent="0.3">
      <c r="F5" s="41" t="s">
        <v>89</v>
      </c>
      <c r="G5" s="41"/>
      <c r="H5" s="41"/>
      <c r="I5" s="41"/>
    </row>
    <row r="7" spans="1:9" ht="44.25" customHeight="1" x14ac:dyDescent="0.35">
      <c r="A7" s="42" t="s">
        <v>106</v>
      </c>
      <c r="B7" s="43"/>
      <c r="C7" s="43"/>
      <c r="D7" s="43"/>
      <c r="E7" s="43"/>
      <c r="F7" s="43"/>
      <c r="G7" s="43"/>
      <c r="H7" s="43"/>
      <c r="I7" s="43"/>
    </row>
    <row r="9" spans="1:9" ht="28.9" customHeight="1" x14ac:dyDescent="0.3">
      <c r="A9" s="44" t="s">
        <v>55</v>
      </c>
      <c r="B9" s="46" t="s">
        <v>56</v>
      </c>
      <c r="C9" s="46" t="s">
        <v>57</v>
      </c>
      <c r="D9" s="46" t="s">
        <v>58</v>
      </c>
      <c r="E9" s="38" t="s">
        <v>59</v>
      </c>
      <c r="F9" s="47"/>
      <c r="G9" s="38" t="s">
        <v>61</v>
      </c>
      <c r="H9" s="39"/>
      <c r="I9" s="40"/>
    </row>
    <row r="10" spans="1:9" ht="97.15" customHeight="1" x14ac:dyDescent="0.25">
      <c r="A10" s="45"/>
      <c r="B10" s="45"/>
      <c r="C10" s="45"/>
      <c r="D10" s="45"/>
      <c r="E10" s="10" t="s">
        <v>60</v>
      </c>
      <c r="F10" s="10" t="s">
        <v>108</v>
      </c>
      <c r="G10" s="10" t="s">
        <v>62</v>
      </c>
      <c r="H10" s="10" t="s">
        <v>63</v>
      </c>
      <c r="I10" s="10" t="s">
        <v>64</v>
      </c>
    </row>
    <row r="11" spans="1:9" ht="18.75" x14ac:dyDescent="0.3">
      <c r="A11" s="11">
        <v>1</v>
      </c>
      <c r="B11" s="11">
        <v>2</v>
      </c>
      <c r="C11" s="11">
        <v>3</v>
      </c>
      <c r="D11" s="11">
        <v>4</v>
      </c>
      <c r="E11" s="11">
        <v>5</v>
      </c>
      <c r="F11" s="11">
        <v>6</v>
      </c>
      <c r="G11" s="11">
        <v>7</v>
      </c>
      <c r="H11" s="11">
        <v>8</v>
      </c>
      <c r="I11" s="11">
        <v>9</v>
      </c>
    </row>
    <row r="12" spans="1:9" ht="30" customHeight="1" x14ac:dyDescent="0.25">
      <c r="A12" s="51" t="s">
        <v>65</v>
      </c>
      <c r="B12" s="52"/>
      <c r="C12" s="52"/>
      <c r="D12" s="52"/>
      <c r="E12" s="52"/>
      <c r="F12" s="52"/>
      <c r="G12" s="52"/>
      <c r="H12" s="52"/>
      <c r="I12" s="53"/>
    </row>
    <row r="13" spans="1:9" ht="36" customHeight="1" x14ac:dyDescent="0.25">
      <c r="A13" s="54" t="s">
        <v>90</v>
      </c>
      <c r="B13" s="55"/>
      <c r="C13" s="55"/>
      <c r="D13" s="55"/>
      <c r="E13" s="55"/>
      <c r="F13" s="55"/>
      <c r="G13" s="55"/>
      <c r="H13" s="55"/>
      <c r="I13" s="56"/>
    </row>
    <row r="14" spans="1:9" ht="120" customHeight="1" x14ac:dyDescent="0.3">
      <c r="A14" s="44">
        <v>1</v>
      </c>
      <c r="B14" s="21" t="s">
        <v>66</v>
      </c>
      <c r="C14" s="13"/>
      <c r="D14" s="13"/>
      <c r="E14" s="13"/>
      <c r="F14" s="13"/>
      <c r="G14" s="13"/>
      <c r="H14" s="13"/>
      <c r="I14" s="13"/>
    </row>
    <row r="15" spans="1:9" ht="77.25" customHeight="1" x14ac:dyDescent="0.3">
      <c r="A15" s="48"/>
      <c r="B15" s="21" t="s">
        <v>91</v>
      </c>
      <c r="C15" s="13"/>
      <c r="D15" s="13"/>
      <c r="E15" s="13"/>
      <c r="F15" s="13"/>
      <c r="G15" s="13"/>
      <c r="H15" s="13"/>
      <c r="I15" s="13"/>
    </row>
    <row r="16" spans="1:9" ht="309" customHeight="1" x14ac:dyDescent="0.3">
      <c r="A16" s="15" t="s">
        <v>67</v>
      </c>
      <c r="B16" s="21" t="s">
        <v>68</v>
      </c>
      <c r="C16" s="22" t="s">
        <v>69</v>
      </c>
      <c r="D16" s="13"/>
      <c r="E16" s="17"/>
      <c r="F16" s="21" t="s">
        <v>107</v>
      </c>
      <c r="G16" s="10" t="s">
        <v>98</v>
      </c>
      <c r="H16" s="16" t="s">
        <v>96</v>
      </c>
      <c r="I16" s="19" t="s">
        <v>97</v>
      </c>
    </row>
    <row r="17" spans="1:9" ht="180" customHeight="1" x14ac:dyDescent="0.25">
      <c r="A17" s="15" t="s">
        <v>92</v>
      </c>
      <c r="B17" s="21" t="s">
        <v>78</v>
      </c>
      <c r="C17" s="22" t="s">
        <v>69</v>
      </c>
      <c r="D17" s="23"/>
      <c r="E17" s="23"/>
      <c r="F17" s="21" t="s">
        <v>79</v>
      </c>
      <c r="G17" s="10" t="s">
        <v>99</v>
      </c>
      <c r="H17" s="16" t="s">
        <v>96</v>
      </c>
      <c r="I17" s="19" t="s">
        <v>100</v>
      </c>
    </row>
    <row r="18" spans="1:9" ht="174" customHeight="1" x14ac:dyDescent="0.25">
      <c r="A18" s="15" t="s">
        <v>93</v>
      </c>
      <c r="B18" s="21" t="s">
        <v>76</v>
      </c>
      <c r="C18" s="22" t="s">
        <v>69</v>
      </c>
      <c r="D18" s="23"/>
      <c r="E18" s="23"/>
      <c r="F18" s="21" t="s">
        <v>77</v>
      </c>
      <c r="G18" s="24" t="s">
        <v>99</v>
      </c>
      <c r="H18" s="22" t="s">
        <v>96</v>
      </c>
      <c r="I18" s="19" t="s">
        <v>100</v>
      </c>
    </row>
    <row r="19" spans="1:9" ht="186.6" customHeight="1" x14ac:dyDescent="0.25">
      <c r="A19" s="15" t="s">
        <v>94</v>
      </c>
      <c r="B19" s="21" t="s">
        <v>80</v>
      </c>
      <c r="C19" s="22"/>
      <c r="D19" s="23"/>
      <c r="E19" s="23"/>
      <c r="F19" s="21" t="s">
        <v>77</v>
      </c>
      <c r="G19" s="24" t="s">
        <v>99</v>
      </c>
      <c r="H19" s="22" t="s">
        <v>96</v>
      </c>
      <c r="I19" s="19" t="s">
        <v>100</v>
      </c>
    </row>
    <row r="20" spans="1:9" ht="138.6" customHeight="1" x14ac:dyDescent="0.3">
      <c r="A20" s="44">
        <v>2</v>
      </c>
      <c r="B20" s="21" t="s">
        <v>70</v>
      </c>
      <c r="C20" s="13"/>
      <c r="D20" s="13"/>
      <c r="E20" s="13"/>
      <c r="F20" s="13"/>
      <c r="G20" s="13"/>
      <c r="H20" s="13"/>
      <c r="I20" s="20"/>
    </row>
    <row r="21" spans="1:9" ht="87" customHeight="1" x14ac:dyDescent="0.3">
      <c r="A21" s="48"/>
      <c r="B21" s="14" t="s">
        <v>95</v>
      </c>
      <c r="C21" s="13"/>
      <c r="D21" s="13"/>
      <c r="E21" s="13"/>
      <c r="F21" s="13"/>
      <c r="G21" s="13"/>
      <c r="H21" s="13"/>
      <c r="I21" s="20"/>
    </row>
    <row r="22" spans="1:9" ht="176.45" customHeight="1" x14ac:dyDescent="0.3">
      <c r="A22" s="15" t="s">
        <v>71</v>
      </c>
      <c r="B22" s="21" t="s">
        <v>74</v>
      </c>
      <c r="C22" s="16" t="s">
        <v>69</v>
      </c>
      <c r="D22" s="13"/>
      <c r="E22" s="13"/>
      <c r="F22" s="21" t="s">
        <v>75</v>
      </c>
      <c r="G22" s="10" t="s">
        <v>101</v>
      </c>
      <c r="H22" s="16" t="s">
        <v>96</v>
      </c>
      <c r="I22" s="19" t="s">
        <v>100</v>
      </c>
    </row>
    <row r="23" spans="1:9" ht="126" customHeight="1" x14ac:dyDescent="0.3">
      <c r="A23" s="44">
        <v>3</v>
      </c>
      <c r="B23" s="21" t="s">
        <v>72</v>
      </c>
      <c r="C23" s="13"/>
      <c r="D23" s="13"/>
      <c r="E23" s="13"/>
      <c r="F23" s="13"/>
      <c r="G23" s="13"/>
      <c r="H23" s="13"/>
      <c r="I23" s="13"/>
    </row>
    <row r="24" spans="1:9" ht="90" customHeight="1" x14ac:dyDescent="0.3">
      <c r="A24" s="48"/>
      <c r="B24" s="21" t="s">
        <v>102</v>
      </c>
      <c r="C24" s="13"/>
      <c r="D24" s="13"/>
      <c r="E24" s="13"/>
      <c r="F24" s="13"/>
      <c r="G24" s="13"/>
      <c r="H24" s="13"/>
      <c r="I24" s="13"/>
    </row>
    <row r="25" spans="1:9" ht="172.15" customHeight="1" x14ac:dyDescent="0.3">
      <c r="A25" s="15" t="s">
        <v>73</v>
      </c>
      <c r="B25" s="21" t="s">
        <v>103</v>
      </c>
      <c r="C25" s="16" t="s">
        <v>69</v>
      </c>
      <c r="D25" s="13"/>
      <c r="E25" s="13"/>
      <c r="F25" s="21" t="s">
        <v>104</v>
      </c>
      <c r="G25" s="10" t="s">
        <v>34</v>
      </c>
      <c r="H25" s="16" t="s">
        <v>96</v>
      </c>
      <c r="I25" s="19" t="s">
        <v>100</v>
      </c>
    </row>
    <row r="26" spans="1:9" ht="78" customHeight="1" x14ac:dyDescent="0.3">
      <c r="A26" s="49">
        <v>4</v>
      </c>
      <c r="B26" s="14" t="s">
        <v>81</v>
      </c>
      <c r="C26" s="13"/>
      <c r="D26" s="13"/>
      <c r="E26" s="13"/>
      <c r="F26" s="13"/>
      <c r="G26" s="13"/>
      <c r="H26" s="13"/>
      <c r="I26" s="20"/>
    </row>
    <row r="27" spans="1:9" ht="98.45" customHeight="1" x14ac:dyDescent="0.3">
      <c r="A27" s="50"/>
      <c r="B27" s="21" t="s">
        <v>105</v>
      </c>
      <c r="C27" s="13"/>
      <c r="D27" s="13"/>
      <c r="E27" s="13"/>
      <c r="F27" s="12"/>
      <c r="G27" s="13"/>
      <c r="H27" s="13"/>
      <c r="I27" s="20"/>
    </row>
    <row r="28" spans="1:9" ht="97.15" customHeight="1" x14ac:dyDescent="0.25">
      <c r="A28" s="18" t="s">
        <v>82</v>
      </c>
      <c r="B28" s="21" t="s">
        <v>83</v>
      </c>
      <c r="C28" s="22" t="s">
        <v>69</v>
      </c>
      <c r="D28" s="23"/>
      <c r="E28" s="23"/>
      <c r="F28" s="21" t="s">
        <v>84</v>
      </c>
      <c r="G28" s="10" t="s">
        <v>34</v>
      </c>
      <c r="H28" s="16" t="s">
        <v>96</v>
      </c>
      <c r="I28" s="19" t="s">
        <v>100</v>
      </c>
    </row>
  </sheetData>
  <mergeCells count="18">
    <mergeCell ref="A14:A15"/>
    <mergeCell ref="A20:A21"/>
    <mergeCell ref="A23:A24"/>
    <mergeCell ref="A26:A27"/>
    <mergeCell ref="A12:I12"/>
    <mergeCell ref="A13:I13"/>
    <mergeCell ref="G9:I9"/>
    <mergeCell ref="F1:I1"/>
    <mergeCell ref="F2:I2"/>
    <mergeCell ref="F3:I3"/>
    <mergeCell ref="F4:I4"/>
    <mergeCell ref="F5:I5"/>
    <mergeCell ref="A7:I7"/>
    <mergeCell ref="A9:A10"/>
    <mergeCell ref="B9:B10"/>
    <mergeCell ref="C9:C10"/>
    <mergeCell ref="D9:D10"/>
    <mergeCell ref="E9:F9"/>
  </mergeCells>
  <pageMargins left="0" right="0" top="0" bottom="0" header="0" footer="0"/>
  <pageSetup paperSize="9" scale="61" fitToHeight="3" orientation="landscape" r:id="rId1"/>
  <rowBreaks count="3" manualBreakCount="3">
    <brk id="16" max="8" man="1"/>
    <brk id="17" max="8" man="1"/>
    <brk id="24" max="8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Лист1</vt:lpstr>
      <vt:lpstr>Лист2</vt:lpstr>
      <vt:lpstr>Лист2 (2)</vt:lpstr>
      <vt:lpstr>Лист3</vt:lpstr>
      <vt:lpstr>Лист2!Область_печати</vt:lpstr>
      <vt:lpstr>Лист3!Область_печати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2025-09-08T09:54:51Z</dcterms:modified>
</cp:coreProperties>
</file>